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3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F108" i="22" l="1"/>
  <c r="D79" i="22" l="1"/>
  <c r="D50" i="22" l="1"/>
  <c r="D48" i="22"/>
  <c r="D19" i="22" l="1"/>
  <c r="D15" i="22" l="1"/>
  <c r="D29" i="22" l="1"/>
  <c r="D7" i="22" l="1"/>
  <c r="H98" i="22" l="1"/>
  <c r="D39" i="22" l="1"/>
  <c r="D41" i="22" l="1"/>
  <c r="E98" i="22" l="1"/>
  <c r="E85" i="22" l="1"/>
  <c r="D89" i="22" l="1"/>
  <c r="D27" i="22" l="1"/>
  <c r="D52" i="22" l="1"/>
  <c r="D46" i="22"/>
  <c r="D53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91" i="22"/>
  <c r="E94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<sst xmlns="http://schemas.openxmlformats.org/spreadsheetml/2006/main" count="1628" uniqueCount="150">
  <si>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</si>
  <si>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</si>
  <si>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</si>
  <si>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</si>
  <si>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</si>
  <si>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</si>
  <si>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</si>
  <si>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</si>
  <si>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</si>
  <si>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</si>
  <si>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</si>
  <si>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</si>
  <si>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</si>
  <si>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</si>
  <si>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</si>
  <si>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</si>
  <si>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</si>
  <si>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</si>
  <si>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</si>
  <si>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</si>
  <si>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</si>
  <si>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</si>
  <si>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</si>
  <si>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</si>
  <si>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</si>
  <si>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</si>
  <si>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</si>
  <si>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</si>
  <si>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</si>
  <si>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</si>
  <si>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</si>
  <si>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</si>
  <si>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</si>
  <si>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</si>
  <si>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</si>
  <si>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</si>
  <si>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</si>
  <si>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</si>
  <si>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</si>
  <si>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</si>
  <si>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</si>
  <si>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</si>
  <si>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</si>
  <si>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</si>
  <si>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</si>
  <si>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</si>
  <si>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</si>
  <si>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</si>
  <si>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</si>
  <si>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</si>
  <si>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</si>
  <si>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</si>
  <si>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</si>
  <si>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</si>
  <si>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</si>
  <si>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</si>
  <si>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</si>
  <si>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</si>
  <si>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</si>
  <si>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</si>
  <si>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</si>
  <si>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</si>
  <si>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</si>
  <si>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</si>
  <si>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</si>
  <si>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</si>
  <si>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</si>
  <si>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</si>
  <si>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</si>
  <si>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</si>
  <si>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</si>
  <si>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</si>
  <si>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</si>
  <si>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</si>
  <si>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</si>
  <si>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</si>
  <si>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</si>
  <si>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</si>
  <si>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</si>
  <si>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</si>
  <si>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</si>
  <si>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</si>
  <si>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</si>
  <si>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</si>
  <si>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</si>
  <si>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</si>
  <si>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</si>
  <si>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</si>
  <si>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</si>
  <si>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</si>
  <si>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</si>
  <si>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</si>
  <si>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</si>
  <si>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</si>
  <si>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</si>
  <si>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</si>
  <si>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</si>
  <si>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</si>
  <si>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</si>
  <si>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</si>
  <si>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</si>
  <si>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</si>
  <si>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</si>
  <si>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</si>
  <si>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</si>
  <si>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</si>
  <si>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</si>
  <si>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</si>
  <si>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</si>
  <si>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</si>
  <si>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</si>
  <si>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</si>
  <si>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</si>
  <si>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</si>
  <si>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</si>
  <si>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</si>
  <si>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</si>
  <si>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</si>
  <si>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</si>
  <si>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</si>
  <si>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</si>
  <si>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</si>
  <si>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</si>
  <si>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</si>
  <si>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</si>
  <si>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</si>
  <si>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</si>
  <si>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</si>
  <si>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</si>
  <si>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</si>
  <si>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</si>
  <si>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</si>
  <si>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</si>
  <si>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</si>
  <si>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</si>
  <si>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 CO. OLD  EMS</t>
  </si>
  <si>
    <t>FAY. CO. NEW EMS</t>
  </si>
  <si>
    <t xml:space="preserve">WARRENTON RECYCLING </t>
  </si>
  <si>
    <t>GENERATOR-CO. CLERK</t>
  </si>
  <si>
    <t>08/03/23-09/01/23</t>
  </si>
  <si>
    <t>FAYETTE COUNTY, TEXAS UTILITIES -  PAID OCTOBER, 2023</t>
  </si>
  <si>
    <t>08/15/23-09/15/23</t>
  </si>
  <si>
    <t>08/23/23-09/23/23</t>
  </si>
  <si>
    <t>08/15/23-09/18/23</t>
  </si>
  <si>
    <t>08/17/23-09/19/23</t>
  </si>
  <si>
    <t>08/22/23-09/19/23</t>
  </si>
  <si>
    <t>08/21/23-09/19/23</t>
  </si>
  <si>
    <t>08/22/23-09/20/23</t>
  </si>
  <si>
    <t>08/28/23-09/26/23</t>
  </si>
  <si>
    <t>08/31/23-10/02/23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</si>
</sst>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1"/>
  <sheetViews>
    <sheetView tabSelected="1" zoomScale="130" zoomScaleNormal="130" workbookViewId="0">
      <pane ySplit="4" topLeftCell="A53" activePane="bottomLeft" state="frozen"/>
      <selection pane="bottomLeft" activeCell="D1" sqref="D1:D1048576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140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143</v>
      </c>
      <c r="D6" s="67" t="s">
        <v>6</v>
      </c>
      <c r="E6" s="79">
        <v>1</v>
      </c>
      <c r="F6" s="79">
        <v>143.31</v>
      </c>
      <c r="G6" s="79">
        <v>8990</v>
      </c>
      <c r="H6" s="80">
        <v>847.01</v>
      </c>
      <c r="I6" s="81">
        <v>0</v>
      </c>
      <c r="J6" s="79">
        <v>14.75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1011.8299999999999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143</v>
      </c>
      <c r="D8" s="67" t="s">
        <v>6</v>
      </c>
      <c r="E8" s="79">
        <v>1</v>
      </c>
      <c r="F8" s="80">
        <v>30.69</v>
      </c>
      <c r="G8" s="79">
        <v>2083</v>
      </c>
      <c r="H8" s="79">
        <v>226.16</v>
      </c>
      <c r="I8" s="81">
        <v>0</v>
      </c>
      <c r="J8" s="79">
        <v>14.75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271.60000000000002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143</v>
      </c>
      <c r="D10" s="67" t="s">
        <v>6</v>
      </c>
      <c r="E10" s="81">
        <v>0</v>
      </c>
      <c r="F10" s="81">
        <v>0</v>
      </c>
      <c r="G10" s="79">
        <v>758</v>
      </c>
      <c r="H10" s="82">
        <v>108.38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108.38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143</v>
      </c>
      <c r="D12" s="67" t="s">
        <v>6</v>
      </c>
      <c r="E12" s="81">
        <v>0</v>
      </c>
      <c r="F12" s="81">
        <v>0</v>
      </c>
      <c r="G12" s="79">
        <v>1376</v>
      </c>
      <c r="H12" s="82">
        <v>163.31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163.31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143</v>
      </c>
      <c r="D14" s="67" t="s">
        <v>6</v>
      </c>
      <c r="E14" s="79">
        <v>4</v>
      </c>
      <c r="F14" s="80">
        <v>61.45</v>
      </c>
      <c r="G14" s="79">
        <v>14640</v>
      </c>
      <c r="H14" s="80">
        <v>1417.34</v>
      </c>
      <c r="I14" s="79"/>
      <c r="J14" s="80">
        <v>17.14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1652.19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143</v>
      </c>
      <c r="D16" s="67" t="s">
        <v>6</v>
      </c>
      <c r="E16" s="79">
        <v>9</v>
      </c>
      <c r="F16" s="82">
        <v>48.89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48.89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143</v>
      </c>
      <c r="D18" s="67" t="s">
        <v>6</v>
      </c>
      <c r="E18" s="79">
        <v>74</v>
      </c>
      <c r="F18" s="79">
        <v>389.04</v>
      </c>
      <c r="G18" s="79">
        <v>45930</v>
      </c>
      <c r="H18" s="80">
        <v>3751.79</v>
      </c>
      <c r="I18" s="81">
        <v>0</v>
      </c>
      <c r="J18" s="79">
        <v>184.44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4626.75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143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133</v>
      </c>
      <c r="C22" s="114" t="s">
        <v>143</v>
      </c>
      <c r="D22" s="67" t="s">
        <v>6</v>
      </c>
      <c r="E22" s="79">
        <v>0</v>
      </c>
      <c r="F22" s="80">
        <v>30.69</v>
      </c>
      <c r="G22" s="79">
        <v>3169</v>
      </c>
      <c r="H22" s="80">
        <v>322.69</v>
      </c>
      <c r="I22" s="81">
        <v>0</v>
      </c>
      <c r="J22" s="79">
        <v>14.75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424.19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143</v>
      </c>
      <c r="D24" s="67" t="s">
        <v>6</v>
      </c>
      <c r="E24" s="79">
        <v>221</v>
      </c>
      <c r="F24" s="80">
        <v>821.36</v>
      </c>
      <c r="G24" s="79">
        <v>37868</v>
      </c>
      <c r="H24" s="80">
        <v>3371.89</v>
      </c>
      <c r="I24" s="81" t="s">
        <v>8</v>
      </c>
      <c r="J24" s="79">
        <v>535.77</v>
      </c>
      <c r="K24" s="79">
        <v>75.36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4804.38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127</v>
      </c>
      <c r="C26" s="114" t="s">
        <v>143</v>
      </c>
      <c r="D26" s="67" t="s">
        <v>6</v>
      </c>
      <c r="E26" s="79">
        <v>1</v>
      </c>
      <c r="F26" s="80">
        <v>30.69</v>
      </c>
      <c r="G26" s="79">
        <v>5041</v>
      </c>
      <c r="H26" s="80">
        <v>512.13</v>
      </c>
      <c r="I26" s="81">
        <v>0</v>
      </c>
      <c r="J26" s="79">
        <v>14.75</v>
      </c>
      <c r="K26" s="79">
        <v>36.76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594.33000000000004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134</v>
      </c>
      <c r="C28" s="114" t="s">
        <v>143</v>
      </c>
      <c r="D28" s="67" t="s">
        <v>6</v>
      </c>
      <c r="E28" s="86">
        <v>2</v>
      </c>
      <c r="F28" s="80">
        <v>30.69</v>
      </c>
      <c r="G28" s="86">
        <v>7035</v>
      </c>
      <c r="H28" s="81">
        <v>756.02</v>
      </c>
      <c r="I28" s="81">
        <v>0</v>
      </c>
      <c r="J28" s="79">
        <v>14.75</v>
      </c>
      <c r="K28" s="81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838.22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143</v>
      </c>
      <c r="D30" s="67" t="s">
        <v>6</v>
      </c>
      <c r="E30" s="79">
        <v>2</v>
      </c>
      <c r="F30" s="80">
        <v>30.69</v>
      </c>
      <c r="G30" s="79">
        <v>6320</v>
      </c>
      <c r="H30" s="79">
        <v>602.78</v>
      </c>
      <c r="I30" s="81"/>
      <c r="J30" s="79">
        <v>14.75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769.36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143</v>
      </c>
      <c r="D32" s="67" t="s">
        <v>6</v>
      </c>
      <c r="E32" s="79">
        <v>0</v>
      </c>
      <c r="F32" s="80">
        <v>30.69</v>
      </c>
      <c r="G32" s="79">
        <v>1756</v>
      </c>
      <c r="H32" s="79">
        <v>197.09</v>
      </c>
      <c r="I32" s="81">
        <v>0</v>
      </c>
      <c r="J32" s="79">
        <v>14.75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279.29000000000002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143</v>
      </c>
      <c r="D34" s="67" t="s">
        <v>6</v>
      </c>
      <c r="E34" s="86">
        <v>0</v>
      </c>
      <c r="F34" s="80">
        <v>92.14</v>
      </c>
      <c r="G34" s="79">
        <v>750</v>
      </c>
      <c r="H34" s="79">
        <v>107.67</v>
      </c>
      <c r="I34" s="81">
        <v>0</v>
      </c>
      <c r="J34" s="81">
        <v>14.75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214.56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143</v>
      </c>
      <c r="D36" s="67" t="s">
        <v>6</v>
      </c>
      <c r="E36" s="79">
        <v>1</v>
      </c>
      <c r="F36" s="80">
        <v>30.69</v>
      </c>
      <c r="G36" s="79">
        <v>4902</v>
      </c>
      <c r="H36" s="80">
        <v>568.86</v>
      </c>
      <c r="I36" s="81">
        <v>0</v>
      </c>
      <c r="J36" s="82">
        <v>14.75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614.30000000000007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144</v>
      </c>
      <c r="D38" s="67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14.75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14.75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144</v>
      </c>
      <c r="D40" s="67" t="s">
        <v>6</v>
      </c>
      <c r="E40" s="86">
        <v>1</v>
      </c>
      <c r="F40" s="80">
        <v>0</v>
      </c>
      <c r="G40" s="81">
        <v>0</v>
      </c>
      <c r="H40" s="81">
        <v>0</v>
      </c>
      <c r="I40" s="81">
        <v>0</v>
      </c>
      <c r="J40" s="79">
        <v>14.75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14.75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16526.080000000002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141</v>
      </c>
      <c r="D45" s="67" t="s">
        <v>17</v>
      </c>
      <c r="E45" s="79">
        <v>16</v>
      </c>
      <c r="F45" s="80">
        <v>26</v>
      </c>
      <c r="G45" s="79">
        <v>3288</v>
      </c>
      <c r="H45" s="79">
        <v>211.04</v>
      </c>
      <c r="I45" s="108">
        <v>230.16</v>
      </c>
      <c r="J45" s="79">
        <v>28.75</v>
      </c>
      <c r="K45" s="80">
        <v>60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556.95000000000005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135</v>
      </c>
      <c r="C47" s="114" t="s">
        <v>141</v>
      </c>
      <c r="D47" s="67" t="s">
        <v>17</v>
      </c>
      <c r="E47" s="79">
        <v>0</v>
      </c>
      <c r="F47" s="80">
        <v>26</v>
      </c>
      <c r="G47" s="79">
        <v>1305</v>
      </c>
      <c r="H47" s="79">
        <v>110.9</v>
      </c>
      <c r="I47" s="108">
        <v>91.35</v>
      </c>
      <c r="J47" s="79">
        <v>28.75</v>
      </c>
      <c r="K47" s="80">
        <v>60</v>
      </c>
      <c r="L47" s="80">
        <v>1.5</v>
      </c>
      <c r="M47" s="80">
        <v>1</v>
      </c>
      <c r="N47" s="81">
        <v>0</v>
      </c>
    </row>
    <row r="48" spans="1:45" x14ac:dyDescent="0.2">
      <c r="C48" s="83" t="s">
        <v>20</v>
      </c>
      <c r="D48" s="119">
        <f>SUM(F47,H47,I47,J47,K47,L47,M47)</f>
        <v>319.5</v>
      </c>
      <c r="F48" s="80" t="s">
        <v>8</v>
      </c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136</v>
      </c>
      <c r="C49" s="114" t="s">
        <v>141</v>
      </c>
      <c r="D49" s="122" t="s">
        <v>17</v>
      </c>
      <c r="E49" s="79">
        <v>21</v>
      </c>
      <c r="F49" s="80">
        <v>26</v>
      </c>
      <c r="G49" s="79">
        <v>4457</v>
      </c>
      <c r="H49" s="79">
        <v>270.08</v>
      </c>
      <c r="I49" s="79">
        <v>311.99</v>
      </c>
      <c r="J49" s="79">
        <v>28.75</v>
      </c>
      <c r="K49" s="79">
        <v>60</v>
      </c>
      <c r="L49" s="80">
        <v>1.5</v>
      </c>
      <c r="M49" s="80">
        <v>1</v>
      </c>
      <c r="N49" s="79"/>
    </row>
    <row r="50" spans="1:14" x14ac:dyDescent="0.2">
      <c r="C50" s="83" t="s">
        <v>20</v>
      </c>
      <c r="D50" s="119">
        <f>SUM(F49,H49,I49,J49,K49,L49,M49)</f>
        <v>699.31999999999994</v>
      </c>
      <c r="F50" s="80"/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22</v>
      </c>
      <c r="C51" s="114" t="s">
        <v>141</v>
      </c>
      <c r="D51" s="67" t="s">
        <v>17</v>
      </c>
      <c r="E51" s="81">
        <v>0</v>
      </c>
      <c r="F51" s="80">
        <v>0</v>
      </c>
      <c r="G51" s="79">
        <v>3654</v>
      </c>
      <c r="H51" s="82">
        <v>274.52999999999997</v>
      </c>
      <c r="I51" s="82">
        <v>255.78</v>
      </c>
      <c r="J51" s="81"/>
      <c r="K51" s="82">
        <v>0</v>
      </c>
      <c r="L51" s="81">
        <v>0</v>
      </c>
      <c r="M51" s="81">
        <v>0</v>
      </c>
      <c r="N51" s="81">
        <v>0</v>
      </c>
    </row>
    <row r="52" spans="1:14" x14ac:dyDescent="0.2">
      <c r="B52" s="67" t="s">
        <v>131</v>
      </c>
      <c r="C52" s="83" t="s">
        <v>20</v>
      </c>
      <c r="D52" s="120">
        <f>SUM(H51,I51,K51,L51,M51)</f>
        <v>530.30999999999995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C53" s="87" t="s">
        <v>41</v>
      </c>
      <c r="D53" s="88">
        <f>SUM(D46,D48,D52)</f>
        <v>1406.76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A55" s="121" t="s">
        <v>47</v>
      </c>
      <c r="C55" s="114" t="s">
        <v>142</v>
      </c>
      <c r="D55" s="67" t="s">
        <v>49</v>
      </c>
      <c r="E55" s="81">
        <v>0</v>
      </c>
      <c r="F55" s="81">
        <v>0</v>
      </c>
      <c r="G55" s="86">
        <v>4</v>
      </c>
      <c r="H55" s="80">
        <v>23.42</v>
      </c>
      <c r="I55" s="79"/>
      <c r="J55" s="79"/>
      <c r="K55" s="79"/>
      <c r="L55" s="79"/>
      <c r="M55" s="79"/>
      <c r="N55" s="79"/>
    </row>
    <row r="56" spans="1:14" x14ac:dyDescent="0.2">
      <c r="A56" s="121"/>
      <c r="B56" s="67">
        <v>-2655800</v>
      </c>
      <c r="C56" s="114"/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38</v>
      </c>
      <c r="C57" s="114" t="s">
        <v>142</v>
      </c>
      <c r="D57" s="67" t="s">
        <v>49</v>
      </c>
      <c r="E57" s="81">
        <v>0</v>
      </c>
      <c r="F57" s="81">
        <v>0</v>
      </c>
      <c r="G57" s="86">
        <v>3978</v>
      </c>
      <c r="H57" s="80">
        <v>436.25</v>
      </c>
      <c r="I57" s="79"/>
      <c r="J57" s="79"/>
      <c r="K57" s="79"/>
      <c r="L57" s="79"/>
      <c r="M57" s="79"/>
      <c r="N57" s="79"/>
    </row>
    <row r="58" spans="1:14" x14ac:dyDescent="0.2">
      <c r="B58" s="67">
        <v>-11486800</v>
      </c>
      <c r="C58" s="114"/>
      <c r="E58" s="81"/>
      <c r="F58" s="81"/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44</v>
      </c>
      <c r="C59" s="114" t="s">
        <v>142</v>
      </c>
      <c r="D59" s="67" t="s">
        <v>49</v>
      </c>
      <c r="E59" s="81">
        <v>0</v>
      </c>
      <c r="F59" s="81">
        <v>0</v>
      </c>
      <c r="G59" s="86">
        <v>6</v>
      </c>
      <c r="H59" s="80">
        <v>23.62</v>
      </c>
      <c r="I59" s="79"/>
      <c r="J59" s="79"/>
      <c r="K59" s="79"/>
      <c r="L59" s="79"/>
      <c r="M59" s="79"/>
      <c r="N59" s="79"/>
    </row>
    <row r="60" spans="1:14" x14ac:dyDescent="0.2">
      <c r="B60" s="67">
        <v>-11553502</v>
      </c>
      <c r="C60" s="114"/>
      <c r="E60" s="95" t="s">
        <v>8</v>
      </c>
      <c r="F60" s="95" t="s">
        <v>8</v>
      </c>
      <c r="G60" s="86" t="s">
        <v>8</v>
      </c>
      <c r="H60" s="80"/>
      <c r="I60" s="79"/>
      <c r="J60" s="79" t="s">
        <v>8</v>
      </c>
      <c r="K60" s="79"/>
      <c r="L60" s="79"/>
      <c r="M60" s="79"/>
      <c r="N60" s="79"/>
    </row>
    <row r="61" spans="1:14" x14ac:dyDescent="0.2">
      <c r="A61" s="67" t="s">
        <v>42</v>
      </c>
      <c r="C61" s="114" t="s">
        <v>142</v>
      </c>
      <c r="D61" s="67" t="s">
        <v>49</v>
      </c>
      <c r="E61" s="81">
        <v>0</v>
      </c>
      <c r="F61" s="81">
        <v>0</v>
      </c>
      <c r="G61" s="86">
        <v>2800</v>
      </c>
      <c r="H61" s="80">
        <v>352.67</v>
      </c>
      <c r="I61" s="79"/>
      <c r="J61" s="79"/>
      <c r="K61" s="79"/>
      <c r="L61" s="79"/>
      <c r="M61" s="79"/>
      <c r="N61" s="79"/>
    </row>
    <row r="62" spans="1:14" x14ac:dyDescent="0.2">
      <c r="B62" s="67">
        <v>-1181400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43</v>
      </c>
      <c r="C63" s="114" t="s">
        <v>142</v>
      </c>
      <c r="D63" s="67" t="s">
        <v>49</v>
      </c>
      <c r="E63" s="81">
        <v>0</v>
      </c>
      <c r="F63" s="81">
        <v>0</v>
      </c>
      <c r="G63" s="86">
        <v>2878</v>
      </c>
      <c r="H63" s="80">
        <v>321.98</v>
      </c>
      <c r="I63" s="79"/>
      <c r="J63" s="79"/>
      <c r="K63" s="79"/>
      <c r="L63" s="79"/>
      <c r="M63" s="79"/>
      <c r="N63" s="79"/>
    </row>
    <row r="64" spans="1:14" x14ac:dyDescent="0.2">
      <c r="B64" s="67">
        <v>-13305800</v>
      </c>
      <c r="C64" s="114"/>
      <c r="E64" s="95" t="s">
        <v>8</v>
      </c>
      <c r="F64" s="95" t="s">
        <v>8</v>
      </c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44</v>
      </c>
      <c r="C65" s="114" t="s">
        <v>142</v>
      </c>
      <c r="D65" s="67" t="s">
        <v>49</v>
      </c>
      <c r="E65" s="81">
        <v>0</v>
      </c>
      <c r="F65" s="81">
        <v>0</v>
      </c>
      <c r="G65" s="86">
        <v>449</v>
      </c>
      <c r="H65" s="80">
        <v>69.64</v>
      </c>
      <c r="I65" s="79"/>
      <c r="J65" s="79"/>
      <c r="K65" s="79"/>
      <c r="L65" s="79"/>
      <c r="M65" s="79"/>
      <c r="N65" s="79"/>
    </row>
    <row r="66" spans="1:14" x14ac:dyDescent="0.2">
      <c r="B66" s="67">
        <v>-136330800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45</v>
      </c>
      <c r="C67" s="114" t="s">
        <v>142</v>
      </c>
      <c r="D67" s="67" t="s">
        <v>49</v>
      </c>
      <c r="E67" s="81">
        <v>0</v>
      </c>
      <c r="F67" s="81">
        <v>0</v>
      </c>
      <c r="G67" s="86">
        <v>9040</v>
      </c>
      <c r="H67" s="80">
        <v>1361.86</v>
      </c>
      <c r="I67" s="79"/>
      <c r="J67" s="79"/>
      <c r="K67" s="79"/>
      <c r="L67" s="79"/>
      <c r="M67" s="79"/>
      <c r="N67" s="79"/>
    </row>
    <row r="68" spans="1:14" x14ac:dyDescent="0.2">
      <c r="B68" s="67">
        <v>-136363000</v>
      </c>
      <c r="C68" s="114"/>
      <c r="E68" s="95"/>
      <c r="F68" s="95"/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46</v>
      </c>
      <c r="C69" s="114" t="s">
        <v>142</v>
      </c>
      <c r="D69" s="67" t="s">
        <v>49</v>
      </c>
      <c r="E69" s="81">
        <v>0</v>
      </c>
      <c r="F69" s="81">
        <v>0</v>
      </c>
      <c r="G69" s="86">
        <v>1638</v>
      </c>
      <c r="H69" s="80">
        <v>192.33</v>
      </c>
      <c r="I69" s="79"/>
      <c r="J69" s="79"/>
      <c r="K69" s="79"/>
      <c r="L69" s="79"/>
      <c r="M69" s="79"/>
      <c r="N69" s="79"/>
    </row>
    <row r="70" spans="1:14" x14ac:dyDescent="0.2">
      <c r="B70" s="67">
        <v>-136379300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142</v>
      </c>
      <c r="D71" s="67" t="s">
        <v>49</v>
      </c>
      <c r="E71" s="81">
        <v>0</v>
      </c>
      <c r="F71" s="81">
        <v>0</v>
      </c>
      <c r="G71" s="86">
        <v>45</v>
      </c>
      <c r="H71" s="80">
        <v>27.67</v>
      </c>
      <c r="I71" s="79"/>
      <c r="J71" s="79"/>
      <c r="K71" s="79"/>
      <c r="L71" s="79"/>
      <c r="M71" s="79"/>
      <c r="N71" s="79"/>
    </row>
    <row r="72" spans="1:14" x14ac:dyDescent="0.2">
      <c r="B72" s="67">
        <v>-136931900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142</v>
      </c>
      <c r="D73" s="67" t="s">
        <v>49</v>
      </c>
      <c r="E73" s="81">
        <v>0</v>
      </c>
      <c r="F73" s="81">
        <v>0</v>
      </c>
      <c r="G73" s="86">
        <v>71</v>
      </c>
      <c r="H73" s="80">
        <v>30.38</v>
      </c>
      <c r="I73" s="79"/>
      <c r="J73" s="79"/>
      <c r="K73" s="79"/>
      <c r="L73" s="79"/>
      <c r="M73" s="79"/>
      <c r="N73" s="79"/>
    </row>
    <row r="74" spans="1:14" x14ac:dyDescent="0.2">
      <c r="B74" s="67">
        <v>-136932000</v>
      </c>
      <c r="C74" s="114"/>
      <c r="E74" s="95" t="s">
        <v>8</v>
      </c>
      <c r="F74" s="95" t="s">
        <v>8</v>
      </c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44</v>
      </c>
      <c r="C75" s="114" t="s">
        <v>142</v>
      </c>
      <c r="D75" s="67" t="s">
        <v>49</v>
      </c>
      <c r="E75" s="81">
        <v>0</v>
      </c>
      <c r="F75" s="81">
        <v>0</v>
      </c>
      <c r="G75" s="86">
        <v>328</v>
      </c>
      <c r="H75" s="80">
        <v>57.07</v>
      </c>
      <c r="I75" s="79"/>
      <c r="J75" s="79"/>
      <c r="K75" s="79"/>
      <c r="L75" s="79"/>
      <c r="M75" s="79"/>
      <c r="N75" s="79"/>
    </row>
    <row r="76" spans="1:14" x14ac:dyDescent="0.2">
      <c r="B76" s="67">
        <v>-136932100</v>
      </c>
      <c r="C76" s="114"/>
      <c r="E76" s="81"/>
      <c r="F76" s="81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A77" s="67" t="s">
        <v>137</v>
      </c>
      <c r="C77" s="114" t="s">
        <v>142</v>
      </c>
      <c r="D77" s="67" t="s">
        <v>49</v>
      </c>
      <c r="E77" s="81">
        <v>0</v>
      </c>
      <c r="F77" s="81">
        <v>0</v>
      </c>
      <c r="G77" s="86">
        <v>33</v>
      </c>
      <c r="H77" s="80">
        <v>26.43</v>
      </c>
      <c r="I77" s="79"/>
      <c r="J77" s="79"/>
      <c r="K77" s="79"/>
      <c r="L77" s="79"/>
      <c r="M77" s="79"/>
      <c r="N77" s="79"/>
    </row>
    <row r="78" spans="1:14" x14ac:dyDescent="0.2">
      <c r="B78" s="67">
        <v>-137167700</v>
      </c>
      <c r="C78" s="114"/>
      <c r="E78" s="81"/>
      <c r="F78" s="80"/>
      <c r="G78" s="86"/>
      <c r="H78" s="80"/>
      <c r="I78" s="79"/>
      <c r="J78" s="79"/>
      <c r="K78" s="79"/>
      <c r="L78" s="79"/>
      <c r="M78" s="79"/>
      <c r="N78" s="79"/>
    </row>
    <row r="79" spans="1:14" x14ac:dyDescent="0.2">
      <c r="C79" s="87" t="s">
        <v>41</v>
      </c>
      <c r="D79" s="88">
        <f>SUM(H55:H77)</f>
        <v>2923.32</v>
      </c>
      <c r="F79" s="80"/>
      <c r="G79" s="79"/>
      <c r="H79" s="79"/>
      <c r="I79" s="79"/>
      <c r="J79" s="79"/>
      <c r="K79" s="79"/>
      <c r="L79" s="79"/>
      <c r="M79" s="79"/>
      <c r="N79" s="79"/>
    </row>
    <row r="80" spans="1:14" x14ac:dyDescent="0.2">
      <c r="E80" s="79"/>
      <c r="F80" s="80"/>
      <c r="G80" s="79"/>
      <c r="H80" s="79"/>
      <c r="I80" s="79"/>
      <c r="J80" s="79"/>
      <c r="K80" s="79"/>
      <c r="L80" s="79"/>
      <c r="M80" s="79"/>
      <c r="N80" s="79"/>
    </row>
    <row r="81" spans="1:20" x14ac:dyDescent="0.2">
      <c r="A81" s="67" t="s">
        <v>42</v>
      </c>
      <c r="C81" s="114" t="s">
        <v>146</v>
      </c>
      <c r="D81" s="67" t="s">
        <v>51</v>
      </c>
      <c r="E81" s="79">
        <v>880</v>
      </c>
      <c r="F81" s="80">
        <v>201.06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A82" s="67" t="s">
        <v>38</v>
      </c>
      <c r="C82" s="114" t="s">
        <v>145</v>
      </c>
      <c r="D82" s="67" t="s">
        <v>51</v>
      </c>
      <c r="E82" s="79">
        <v>1650</v>
      </c>
      <c r="F82" s="80">
        <v>48.73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</row>
    <row r="83" spans="1:20" x14ac:dyDescent="0.2">
      <c r="A83" s="67" t="s">
        <v>45</v>
      </c>
      <c r="C83" s="114" t="s">
        <v>147</v>
      </c>
      <c r="D83" s="67" t="s">
        <v>51</v>
      </c>
      <c r="E83" s="79">
        <v>13500</v>
      </c>
      <c r="F83" s="80">
        <v>280.64999999999998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</row>
    <row r="84" spans="1:20" x14ac:dyDescent="0.2">
      <c r="C84" s="67" t="s">
        <v>8</v>
      </c>
      <c r="E84" s="79" t="s">
        <v>67</v>
      </c>
      <c r="F84" s="80"/>
      <c r="G84" s="81" t="s">
        <v>8</v>
      </c>
      <c r="H84" s="81" t="s">
        <v>8</v>
      </c>
      <c r="I84" s="81" t="s">
        <v>8</v>
      </c>
      <c r="J84" s="81" t="s">
        <v>8</v>
      </c>
      <c r="K84" s="81" t="s">
        <v>8</v>
      </c>
      <c r="L84" s="81" t="s">
        <v>8</v>
      </c>
      <c r="M84" s="81" t="s">
        <v>8</v>
      </c>
      <c r="N84" s="81" t="s">
        <v>8</v>
      </c>
    </row>
    <row r="85" spans="1:20" x14ac:dyDescent="0.2">
      <c r="C85" s="87" t="s">
        <v>41</v>
      </c>
      <c r="D85" s="79"/>
      <c r="E85" s="96">
        <f>SUM(F81:F83)</f>
        <v>530.43999999999994</v>
      </c>
      <c r="F85" s="97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D86" s="87"/>
      <c r="E86" s="79"/>
      <c r="F86" s="98"/>
      <c r="G86" s="79"/>
      <c r="H86" s="79"/>
      <c r="I86" s="79"/>
      <c r="J86" s="79"/>
      <c r="K86" s="79"/>
      <c r="L86" s="79"/>
      <c r="M86" s="79"/>
      <c r="N86" s="79"/>
    </row>
    <row r="87" spans="1:20" ht="9.6" customHeight="1" x14ac:dyDescent="0.2">
      <c r="E87" s="79"/>
      <c r="F87" s="80"/>
      <c r="G87" s="79"/>
      <c r="H87" s="79"/>
      <c r="I87" s="79"/>
      <c r="J87" s="79"/>
      <c r="K87" s="79"/>
      <c r="L87" s="79"/>
      <c r="M87" s="79"/>
      <c r="N87" s="79"/>
    </row>
    <row r="88" spans="1:20" x14ac:dyDescent="0.2">
      <c r="A88" s="67" t="s">
        <v>54</v>
      </c>
      <c r="C88" s="114" t="s">
        <v>141</v>
      </c>
      <c r="D88" s="67" t="s">
        <v>56</v>
      </c>
      <c r="E88" s="79">
        <v>10</v>
      </c>
      <c r="F88" s="80">
        <v>41.5</v>
      </c>
      <c r="G88" s="79">
        <v>4072</v>
      </c>
      <c r="H88" s="99">
        <v>464.25</v>
      </c>
      <c r="I88" s="100">
        <v>0</v>
      </c>
      <c r="J88" s="80">
        <v>39.700000000000003</v>
      </c>
      <c r="K88" s="82">
        <v>52.73</v>
      </c>
      <c r="L88" s="81">
        <v>0</v>
      </c>
      <c r="M88" s="81" t="s">
        <v>125</v>
      </c>
      <c r="N88" s="81" t="s">
        <v>125</v>
      </c>
    </row>
    <row r="89" spans="1:20" x14ac:dyDescent="0.2">
      <c r="C89" s="83" t="s">
        <v>20</v>
      </c>
      <c r="D89" s="115">
        <f>SUM(F88,H88,J88,K88)</f>
        <v>598.18000000000006</v>
      </c>
      <c r="F89" s="97"/>
      <c r="G89" s="79"/>
      <c r="H89" s="83"/>
      <c r="I89" s="83"/>
      <c r="J89" s="79"/>
      <c r="K89" s="79"/>
      <c r="L89" s="79"/>
      <c r="M89" s="79"/>
      <c r="N89" s="79"/>
    </row>
    <row r="90" spans="1:20" x14ac:dyDescent="0.2">
      <c r="A90" s="67" t="s">
        <v>22</v>
      </c>
      <c r="C90" s="114" t="s">
        <v>141</v>
      </c>
      <c r="D90" s="67" t="s">
        <v>56</v>
      </c>
      <c r="E90" s="79">
        <v>0</v>
      </c>
      <c r="F90" s="80">
        <v>24</v>
      </c>
      <c r="G90" s="79">
        <v>4200</v>
      </c>
      <c r="H90" s="99">
        <v>478.56</v>
      </c>
      <c r="I90" s="100">
        <v>0</v>
      </c>
      <c r="J90" s="80">
        <v>25</v>
      </c>
      <c r="K90" s="80">
        <v>210.58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114"/>
      <c r="D91" s="115">
        <f>SUM(F90,H90,J90,K90)</f>
        <v>738.14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x14ac:dyDescent="0.2">
      <c r="A92" s="67" t="s">
        <v>57</v>
      </c>
      <c r="C92" s="114" t="s">
        <v>141</v>
      </c>
      <c r="D92" s="67" t="s">
        <v>56</v>
      </c>
      <c r="E92" s="81" t="s">
        <v>125</v>
      </c>
      <c r="F92" s="80" t="s">
        <v>125</v>
      </c>
      <c r="G92" s="79">
        <v>30</v>
      </c>
      <c r="H92" s="82">
        <v>12.35</v>
      </c>
      <c r="I92" s="81" t="s">
        <v>125</v>
      </c>
      <c r="J92" s="81" t="s">
        <v>125</v>
      </c>
      <c r="K92" s="81" t="s">
        <v>125</v>
      </c>
      <c r="L92" s="81" t="s">
        <v>125</v>
      </c>
      <c r="M92" s="81" t="s">
        <v>125</v>
      </c>
      <c r="N92" s="81" t="s">
        <v>125</v>
      </c>
    </row>
    <row r="93" spans="1:20" x14ac:dyDescent="0.2">
      <c r="C93" s="83" t="s">
        <v>20</v>
      </c>
      <c r="D93" s="115">
        <v>9</v>
      </c>
      <c r="F93" s="97"/>
      <c r="G93" s="79"/>
      <c r="H93" s="79"/>
      <c r="I93" s="79"/>
      <c r="J93" s="79"/>
      <c r="K93" s="79"/>
      <c r="L93" s="79"/>
      <c r="M93" s="79"/>
      <c r="N93" s="79"/>
    </row>
    <row r="94" spans="1:20" ht="14.25" x14ac:dyDescent="0.35">
      <c r="C94" s="87" t="s">
        <v>41</v>
      </c>
      <c r="E94" s="101">
        <f>SUM(D89:D93)</f>
        <v>1345.3200000000002</v>
      </c>
      <c r="F94" s="80"/>
      <c r="G94" s="79"/>
      <c r="H94" s="79"/>
      <c r="I94" s="79"/>
      <c r="J94" s="79"/>
      <c r="K94" s="79"/>
      <c r="L94" s="79"/>
      <c r="M94" s="79"/>
      <c r="N94" s="79"/>
    </row>
    <row r="95" spans="1:20" x14ac:dyDescent="0.2">
      <c r="C95" s="67" t="s">
        <v>8</v>
      </c>
      <c r="E95" s="79"/>
      <c r="F95" s="80"/>
      <c r="G95" s="79"/>
      <c r="H95" s="79"/>
      <c r="I95" s="79"/>
      <c r="J95" s="79"/>
      <c r="K95" s="79"/>
      <c r="L95" s="79"/>
      <c r="M95" s="79"/>
      <c r="N95" s="79" t="s">
        <v>8</v>
      </c>
    </row>
    <row r="96" spans="1:20" x14ac:dyDescent="0.2">
      <c r="A96" s="67" t="s">
        <v>22</v>
      </c>
      <c r="C96" s="114" t="s">
        <v>149</v>
      </c>
      <c r="D96" s="67" t="s">
        <v>58</v>
      </c>
      <c r="E96" s="81">
        <v>0</v>
      </c>
      <c r="F96" s="80" t="s">
        <v>8</v>
      </c>
      <c r="G96" s="79">
        <v>2138</v>
      </c>
      <c r="H96" s="110">
        <v>242.64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T96" s="67" t="s">
        <v>130</v>
      </c>
    </row>
    <row r="97" spans="1:14" ht="12.6" customHeight="1" x14ac:dyDescent="0.2">
      <c r="A97" s="67" t="s">
        <v>60</v>
      </c>
      <c r="C97" s="114" t="s">
        <v>149</v>
      </c>
      <c r="D97" s="67" t="s">
        <v>58</v>
      </c>
      <c r="E97" s="81">
        <v>0</v>
      </c>
      <c r="F97" s="80"/>
      <c r="G97" s="79">
        <v>347</v>
      </c>
      <c r="H97" s="111">
        <v>54.8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</row>
    <row r="98" spans="1:14" x14ac:dyDescent="0.2">
      <c r="D98" s="112" t="s">
        <v>20</v>
      </c>
      <c r="E98" s="81">
        <f>SUM(H96:H97)</f>
        <v>297.44</v>
      </c>
      <c r="F98" s="80" t="s">
        <v>8</v>
      </c>
      <c r="G98" s="79"/>
      <c r="H98" s="113">
        <f>SUM(H96:H97)</f>
        <v>297.44</v>
      </c>
      <c r="I98" s="79"/>
      <c r="J98" s="79"/>
      <c r="K98" s="79"/>
      <c r="L98" s="79"/>
      <c r="M98" s="79"/>
      <c r="N98" s="79"/>
    </row>
    <row r="99" spans="1:14" x14ac:dyDescent="0.2">
      <c r="E99" s="79"/>
      <c r="F99" s="80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E100" s="102" t="s">
        <v>65</v>
      </c>
      <c r="F100" s="103" t="s">
        <v>12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E101" s="104" t="s">
        <v>66</v>
      </c>
      <c r="F101" s="105"/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132</v>
      </c>
      <c r="C102" s="67" t="s">
        <v>139</v>
      </c>
      <c r="D102" s="67" t="s">
        <v>61</v>
      </c>
      <c r="E102" s="93">
        <v>78</v>
      </c>
      <c r="F102" s="109">
        <v>157.54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63</v>
      </c>
      <c r="C103" s="67" t="s">
        <v>148</v>
      </c>
      <c r="D103" s="67" t="s">
        <v>61</v>
      </c>
      <c r="E103" s="79">
        <v>0</v>
      </c>
      <c r="F103" s="116">
        <v>49.94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64</v>
      </c>
      <c r="C104" s="67" t="s">
        <v>148</v>
      </c>
      <c r="D104" s="67" t="s">
        <v>61</v>
      </c>
      <c r="E104" s="79">
        <v>0</v>
      </c>
      <c r="F104" s="116">
        <v>49.94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36</v>
      </c>
      <c r="C105" s="67" t="s">
        <v>148</v>
      </c>
      <c r="D105" s="67" t="s">
        <v>61</v>
      </c>
      <c r="E105" s="79">
        <v>0</v>
      </c>
      <c r="F105" s="116">
        <v>49.94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A106" s="67" t="s">
        <v>124</v>
      </c>
      <c r="C106" s="67" t="s">
        <v>148</v>
      </c>
      <c r="D106" s="67" t="s">
        <v>61</v>
      </c>
      <c r="E106" s="79">
        <v>0</v>
      </c>
      <c r="F106" s="117">
        <v>49.94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A107" s="67" t="s">
        <v>138</v>
      </c>
      <c r="C107" s="67" t="s">
        <v>148</v>
      </c>
      <c r="D107" s="67" t="s">
        <v>61</v>
      </c>
      <c r="E107" s="79">
        <v>3</v>
      </c>
      <c r="F107" s="117">
        <v>58.05</v>
      </c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C108" s="67" t="s">
        <v>8</v>
      </c>
      <c r="E108" s="106" t="s">
        <v>20</v>
      </c>
      <c r="F108" s="107">
        <f>SUM(F102:F107)</f>
        <v>415.34999999999997</v>
      </c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 t="s">
        <v>8</v>
      </c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D116" s="67" t="s">
        <v>8</v>
      </c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  <row r="270" spans="5:14" x14ac:dyDescent="0.2">
      <c r="E270" s="79"/>
      <c r="F270" s="79"/>
      <c r="G270" s="79"/>
      <c r="H270" s="79"/>
      <c r="I270" s="79"/>
      <c r="J270" s="79"/>
      <c r="K270" s="79"/>
      <c r="L270" s="79"/>
      <c r="M270" s="79"/>
      <c r="N270" s="79"/>
    </row>
    <row r="271" spans="5:14" x14ac:dyDescent="0.2">
      <c r="E271" s="79"/>
      <c r="F271" s="79"/>
      <c r="G271" s="79"/>
      <c r="H271" s="79"/>
      <c r="I271" s="79"/>
      <c r="J271" s="79"/>
      <c r="K271" s="79"/>
      <c r="L271" s="79"/>
      <c r="M271" s="79"/>
      <c r="N271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2023-10-02T14:49:27Z</cp:lastPrinted>
  <dcterms:created xsi:type="dcterms:W3CDTF">2012-02-01T15:05:59Z</dcterms:created>
  <dcterms:modified xsi:type="dcterms:W3CDTF">2023-11-02T21:12:12Z</dcterms:modified>
</cp:coreProperties>
</file>